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fluxys.sharepoint.com/sites/REGDOC-REG-COL/CREG Mthodologie/CH4/Latest tariff proposal/Storage/"/>
    </mc:Choice>
  </mc:AlternateContent>
  <xr:revisionPtr revIDLastSave="140" documentId="13_ncr:1_{9B24B404-6C44-49CF-AC50-E5E3923EC737}" xr6:coauthVersionLast="47" xr6:coauthVersionMax="47" xr10:uidLastSave="{570449B7-D4A3-4E4E-A65A-41D0E7D083B1}"/>
  <bookViews>
    <workbookView xWindow="-23148" yWindow="-108" windowWidth="23256" windowHeight="12576" xr2:uid="{00000000-000D-0000-FFFF-FFFF00000000}"/>
  </bookViews>
  <sheets>
    <sheet name="Storage" sheetId="18" r:id="rId1"/>
    <sheet name="Input" sheetId="16" state="hidden" r:id="rId2"/>
  </sheets>
  <definedNames>
    <definedName name="_01_04_2021">Input!$F$10:$F$13</definedName>
    <definedName name="_01_04_2022">Input!$G$9:$G$10</definedName>
    <definedName name="_01_04_2023">Input!$G$13</definedName>
    <definedName name="_01_04_2024">Input!$H$12:$J$12</definedName>
    <definedName name="_01_04_2025">Input!$H$13:$I$13</definedName>
    <definedName name="_01_04_2026">Input!$H$14</definedName>
    <definedName name="_01_04_2027">Input!$H$15</definedName>
    <definedName name="ConditionalInjectionCapacity">Input!$J$4:$J$5</definedName>
    <definedName name="ConditionalStorageVolume">Input!$R$4:$R$5</definedName>
    <definedName name="ConditionalWithdrawalCapacity">Input!$N$4:$N$5</definedName>
    <definedName name="FirmInjectionCapacity">Input!$I$4:$I$5</definedName>
    <definedName name="FirmStorageVolume">Input!$Q$4:$Q$5</definedName>
    <definedName name="FirmWithdrawalCapacity">Input!$M$4:$M$5</definedName>
    <definedName name="InjectionBoosterCapacity">Input!$K$4:$K$5</definedName>
    <definedName name="InjectionPriorityBoosterCapacity">Input!$L$4:$L$5</definedName>
    <definedName name="StandardUnits">Input!$A$17:$A$18</definedName>
    <definedName name="WithdrawalBoosterCapacity">Input!$O$4:$O$5</definedName>
    <definedName name="WithdrawalPriorityBoosterCapacity">Input!$P$4:$P$5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18" l="1"/>
  <c r="C17" i="16"/>
  <c r="B11" i="18"/>
  <c r="H11" i="18" s="1"/>
  <c r="E15" i="18"/>
  <c r="C15" i="18"/>
  <c r="I11" i="18"/>
  <c r="C16" i="16" l="1"/>
  <c r="B16" i="16"/>
  <c r="D13" i="16"/>
  <c r="C13" i="16"/>
  <c r="B13" i="16"/>
  <c r="H15" i="18"/>
</calcChain>
</file>

<file path=xl/sharedStrings.xml><?xml version="1.0" encoding="utf-8"?>
<sst xmlns="http://schemas.openxmlformats.org/spreadsheetml/2006/main" count="55" uniqueCount="34">
  <si>
    <t>Start date</t>
  </si>
  <si>
    <t>End date</t>
  </si>
  <si>
    <t>Total (in €)</t>
  </si>
  <si>
    <t>€/GWh/year</t>
  </si>
  <si>
    <t>Units</t>
  </si>
  <si>
    <t>Quantity</t>
  </si>
  <si>
    <t>Tariff unit</t>
  </si>
  <si>
    <t>€/year</t>
  </si>
  <si>
    <t>Storage services Loenhout</t>
  </si>
  <si>
    <t>Registration to the Day-Ahead NNS</t>
  </si>
  <si>
    <t>€/day</t>
  </si>
  <si>
    <t>Storage</t>
  </si>
  <si>
    <t xml:space="preserve"> </t>
  </si>
  <si>
    <t>Additional support service for the gas stored in Loenhout</t>
  </si>
  <si>
    <t>Golden SBU</t>
  </si>
  <si>
    <t>Firm Injection Capacity</t>
  </si>
  <si>
    <t>Firm Storage Volume</t>
  </si>
  <si>
    <t>€/MWh/h/year</t>
  </si>
  <si>
    <t>Standard Bundled Unit (SBU) Loenhout</t>
  </si>
  <si>
    <t>Firm Withdrawal Capacity</t>
  </si>
  <si>
    <t>€/SBU/year</t>
  </si>
  <si>
    <t>SBUs</t>
  </si>
  <si>
    <t>Injection Priority Booster Capacity</t>
  </si>
  <si>
    <t>Injection Booster Capacity</t>
  </si>
  <si>
    <t>Withdrawal Booster Capacity</t>
  </si>
  <si>
    <t>Withdrawal Priority Booster Capacity</t>
  </si>
  <si>
    <t>ranges</t>
  </si>
  <si>
    <t>Storage Tariff Calculator (2024)</t>
  </si>
  <si>
    <t>Tariff 2024</t>
  </si>
  <si>
    <t>€/MWh/year</t>
  </si>
  <si>
    <t>MWh/h/year</t>
  </si>
  <si>
    <t>MWh/year</t>
  </si>
  <si>
    <r>
      <t xml:space="preserve">Disclaimer:
</t>
    </r>
    <r>
      <rPr>
        <sz val="8"/>
        <color rgb="FF15234A"/>
        <rFont val="Century Gothic"/>
        <family val="2"/>
      </rPr>
      <t xml:space="preserve">Please note that the information in the Tariff Calculator and its results are indicative and not legally binding. The Tariff Calculator is presented for support and information purposes only. The tariffs resulting from the use of the Tariff Calculator are not to be considered as contractual offers or a basis for contesting invoices of Fluxys Belgium. Under no circumstances may Fluxys Belgium be held liable for the information provided by this Tariff Calculator or for the use of such information .
The calculated tariffs are presented before tax and with rounding applied. 
Tariffs for future years are not yet known (modifications due to yearly indexation or due to potential tariff modification after the current tariff period are possible in the future). Calculations in this sheet assume that currently applicable tariffs remain identical in the future.
</t>
    </r>
  </si>
  <si>
    <r>
      <t>Instructions:</t>
    </r>
    <r>
      <rPr>
        <sz val="8"/>
        <color rgb="FF15234A"/>
        <rFont val="Century Gothic"/>
        <family val="2"/>
      </rPr>
      <t xml:space="preserve">
"Green" fields must be filled from left to right in order to ensure a consistent calculation.</t>
    </r>
    <r>
      <rPr>
        <b/>
        <i/>
        <u/>
        <sz val="8"/>
        <color rgb="FF15234A"/>
        <rFont val="Century Gothic"/>
        <family val="2"/>
      </rPr>
      <t xml:space="preserve">
</t>
    </r>
    <r>
      <rPr>
        <sz val="8"/>
        <color rgb="FF15234A"/>
        <rFont val="Century Gothic"/>
        <family val="2"/>
      </rPr>
      <t>Please double check 'Tarff unit' for Storage services Loenhout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</si>
</sst>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1" x14ac:knownFonts="1">
    <font>
      <sz val="10"/>
      <name val="Arial"/>
    </font>
    <font>
      <sz val="8"/>
      <name val="Arial"/>
      <family val="2"/>
    </font>
    <font>
      <sz val="10"/>
      <name val="Arial"/>
      <family val="2"/>
    </font>
    <font>
      <sz val="8"/>
      <name val="Arial"/>
      <family val="2"/>
    </font>
    <font>
      <sz val="10"/>
      <name val="Arial"/>
      <family val="2"/>
    </font>
    <font>
      <b/>
      <sz val="14"/>
      <name val="Century Gothic"/>
      <family val="2"/>
    </font>
    <font>
      <sz val="10"/>
      <name val="Century Gothic"/>
      <family val="2"/>
    </font>
    <font>
      <b/>
      <sz val="10"/>
      <color theme="0"/>
      <name val="Century Gothic"/>
      <family val="2"/>
    </font>
    <font>
      <sz val="10"/>
      <color rgb="FF15234A"/>
      <name val="Century Gothic"/>
      <family val="2"/>
    </font>
    <font>
      <sz val="8"/>
      <color rgb="FF15234A"/>
      <name val="Century Gothic"/>
      <family val="2"/>
    </font>
    <font>
      <b/>
      <i/>
      <u/>
      <sz val="8"/>
      <color rgb="FF15234A"/>
      <name val="Century Gothic"/>
      <family val="2"/>
    </font>
  </fonts>
  <fills count="5">
    <fill>
      <patternFill patternType="none"/>
    </fill>
    <fill>
      <patternFill patternType="gray125"/>
    </fill>
    <fill>
      <patternFill patternType="solid">
        <fgColor rgb="FF91D6AC"/>
        <bgColor indexed="64"/>
      </patternFill>
    </fill>
    <fill>
      <gradientFill>
        <stop position="0">
          <color rgb="FF0085CA"/>
        </stop>
        <stop position="1">
          <color rgb="FF91D6AC"/>
        </stop>
      </gradientFill>
    </fill>
    <fill>
      <patternFill patternType="solid">
        <fgColor rgb="FFDDF3E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rgb="FF595959"/>
      </left>
      <right style="thin">
        <color rgb="FF595959"/>
      </right>
      <top style="medium">
        <color rgb="FF595959"/>
      </top>
      <bottom style="thin">
        <color indexed="64"/>
      </bottom>
      <diagonal/>
    </border>
    <border>
      <left style="thin">
        <color rgb="FF595959"/>
      </left>
      <right style="thin">
        <color rgb="FF595959"/>
      </right>
      <top style="medium">
        <color rgb="FF595959"/>
      </top>
      <bottom style="thin">
        <color indexed="64"/>
      </bottom>
      <diagonal/>
    </border>
    <border>
      <left style="medium">
        <color rgb="FF595959"/>
      </left>
      <right style="thin">
        <color rgb="FF595959"/>
      </right>
      <top style="thin">
        <color indexed="64"/>
      </top>
      <bottom style="medium">
        <color rgb="FF595959"/>
      </bottom>
      <diagonal/>
    </border>
    <border>
      <left style="medium">
        <color indexed="64"/>
      </left>
      <right/>
      <top style="thin">
        <color rgb="FF15234A"/>
      </top>
      <bottom style="medium">
        <color indexed="64"/>
      </bottom>
      <diagonal/>
    </border>
    <border>
      <left/>
      <right/>
      <top style="thin">
        <color rgb="FF15234A"/>
      </top>
      <bottom style="medium">
        <color indexed="64"/>
      </bottom>
      <diagonal/>
    </border>
    <border>
      <left/>
      <right style="medium">
        <color indexed="64"/>
      </right>
      <top style="thin">
        <color rgb="FF15234A"/>
      </top>
      <bottom style="medium">
        <color indexed="64"/>
      </bottom>
      <diagonal/>
    </border>
    <border>
      <left style="medium">
        <color indexed="64"/>
      </left>
      <right/>
      <top style="thin">
        <color rgb="FF15234A"/>
      </top>
      <bottom style="thin">
        <color rgb="FF15234A"/>
      </bottom>
      <diagonal/>
    </border>
    <border>
      <left/>
      <right/>
      <top style="thin">
        <color rgb="FF15234A"/>
      </top>
      <bottom style="thin">
        <color rgb="FF15234A"/>
      </bottom>
      <diagonal/>
    </border>
    <border>
      <left/>
      <right style="medium">
        <color indexed="64"/>
      </right>
      <top style="thin">
        <color rgb="FF15234A"/>
      </top>
      <bottom style="thin">
        <color rgb="FF15234A"/>
      </bottom>
      <diagonal/>
    </border>
  </borders>
  <cellStyleXfs count="2">
    <xf numFmtId="0" fontId="0" fillId="0" borderId="0"/>
    <xf numFmtId="164" fontId="4" fillId="0" borderId="0" applyFont="0" applyFill="0" applyBorder="0" applyAlignment="0" applyProtection="0"/>
  </cellStyleXfs>
  <cellXfs count="31">
    <xf numFmtId="0" fontId="0" fillId="0" borderId="0" xfId="0"/>
    <xf numFmtId="0" fontId="2" fillId="0" borderId="0" xfId="0" applyFont="1"/>
    <xf numFmtId="0" fontId="0" fillId="0" borderId="0" xfId="0" applyAlignment="1">
      <alignment horizontal="right"/>
    </xf>
    <xf numFmtId="0" fontId="2" fillId="0" borderId="0" xfId="0" applyFont="1" applyAlignment="1">
      <alignment horizontal="right"/>
    </xf>
    <xf numFmtId="4" fontId="2" fillId="0" borderId="0" xfId="0" applyNumberFormat="1" applyFont="1" applyFill="1" applyAlignment="1">
      <alignment horizontal="center"/>
    </xf>
    <xf numFmtId="2" fontId="0" fillId="0" borderId="0" xfId="0" applyNumberFormat="1"/>
    <xf numFmtId="0" fontId="5" fillId="0" borderId="0" xfId="0" applyFont="1"/>
    <xf numFmtId="0" fontId="6" fillId="0" borderId="0" xfId="0" applyFont="1"/>
    <xf numFmtId="0" fontId="6" fillId="0" borderId="0" xfId="0" applyFont="1" applyAlignment="1"/>
    <xf numFmtId="0" fontId="6" fillId="0" borderId="0" xfId="0" applyFont="1" applyBorder="1"/>
    <xf numFmtId="0" fontId="6" fillId="0" borderId="0" xfId="0" applyNumberFormat="1" applyFont="1" applyBorder="1"/>
    <xf numFmtId="14" fontId="6" fillId="0" borderId="0" xfId="0" applyNumberFormat="1" applyFont="1" applyBorder="1"/>
    <xf numFmtId="0" fontId="2" fillId="0" borderId="0" xfId="0" applyFont="1" applyAlignment="1">
      <alignment horizontal="center" vertical="center"/>
    </xf>
    <xf numFmtId="4" fontId="6" fillId="0" borderId="1" xfId="0" applyNumberFormat="1" applyFont="1" applyBorder="1" applyAlignment="1">
      <alignment horizontal="center" vertical="center"/>
    </xf>
    <xf numFmtId="0" fontId="6" fillId="0" borderId="1" xfId="0" applyFont="1" applyBorder="1" applyAlignment="1">
      <alignment horizontal="center" vertical="center"/>
    </xf>
    <xf numFmtId="164" fontId="6" fillId="0" borderId="1" xfId="1" applyNumberFormat="1" applyFont="1" applyBorder="1" applyAlignment="1">
      <alignment horizontal="center" vertical="center"/>
    </xf>
    <xf numFmtId="0" fontId="6" fillId="0" borderId="1" xfId="0" applyNumberFormat="1" applyFont="1" applyBorder="1" applyAlignment="1">
      <alignment horizontal="center" vertical="center"/>
    </xf>
    <xf numFmtId="164" fontId="6" fillId="0" borderId="1" xfId="1" applyFont="1" applyBorder="1" applyAlignment="1">
      <alignment horizontal="center" vertical="center"/>
    </xf>
    <xf numFmtId="14" fontId="0" fillId="0" borderId="0" xfId="0" applyNumberFormat="1"/>
    <xf numFmtId="0" fontId="7" fillId="3" borderId="2" xfId="0" applyFont="1" applyFill="1" applyBorder="1" applyAlignment="1">
      <alignment wrapText="1" shrinkToFit="1"/>
    </xf>
    <xf numFmtId="0" fontId="7" fillId="2" borderId="3" xfId="0" applyFont="1" applyFill="1" applyBorder="1" applyAlignment="1">
      <alignment horizontal="center" vertical="center" wrapText="1" shrinkToFit="1"/>
    </xf>
    <xf numFmtId="0" fontId="8" fillId="4" borderId="4" xfId="0" applyFont="1" applyFill="1" applyBorder="1" applyProtection="1">
      <protection locked="0"/>
    </xf>
    <xf numFmtId="0" fontId="10" fillId="0" borderId="0" xfId="0" applyFont="1" applyBorder="1" applyAlignment="1">
      <alignment horizontal="left" wrapText="1"/>
    </xf>
    <xf numFmtId="3" fontId="8" fillId="4" borderId="4" xfId="0" applyNumberFormat="1" applyFont="1" applyFill="1" applyBorder="1" applyProtection="1">
      <protection locked="0"/>
    </xf>
    <xf numFmtId="14" fontId="8" fillId="4" borderId="4" xfId="0" applyNumberFormat="1" applyFont="1" applyFill="1" applyBorder="1" applyProtection="1">
      <protection locked="0"/>
    </xf>
    <xf numFmtId="0" fontId="10" fillId="0" borderId="8" xfId="0" applyFont="1" applyBorder="1" applyAlignment="1">
      <alignment horizontal="left" wrapText="1"/>
    </xf>
    <xf numFmtId="0" fontId="10" fillId="0" borderId="9" xfId="0" applyFont="1" applyBorder="1" applyAlignment="1">
      <alignment horizontal="left" wrapText="1"/>
    </xf>
    <xf numFmtId="0" fontId="10" fillId="0" borderId="10" xfId="0" applyFont="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0" fillId="0" borderId="7"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colors>
    <mruColors>
      <color rgb="FF91D6AC"/>
      <color rgb="FF15234A"/>
      <color rgb="FFF7F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2800350</xdr:colOff>
      <xdr:row>0</xdr:row>
      <xdr:rowOff>95250</xdr:rowOff>
    </xdr:from>
    <xdr:to>
      <xdr:col>1</xdr:col>
      <xdr:colOff>137144</xdr:colOff>
      <xdr:row>3</xdr:row>
      <xdr:rowOff>24066</xdr:rowOff>
    </xdr:to>
    <xdr:pic>
      <xdr:nvPicPr>
        <xdr:cNvPr id="8" name="Picture 7">
          <a:extLst>
            <a:ext uri="{FF2B5EF4-FFF2-40B4-BE49-F238E27FC236}">
              <a16:creationId xmlns:a16="http://schemas.microsoft.com/office/drawing/2014/main" id="{883DEF91-B281-4E30-B004-F581B6FBC5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350" y="95250"/>
          <a:ext cx="470534" cy="469850"/>
        </a:xfrm>
        <a:prstGeom prst="rect">
          <a:avLst/>
        </a:prstGeom>
      </xdr:spPr>
    </xdr:pic>
    <xdr:clientData/>
  </xdr:twoCellAnchor>
  <xdr:twoCellAnchor editAs="oneCell">
    <xdr:from>
      <xdr:col>8</xdr:col>
      <xdr:colOff>95250</xdr:colOff>
      <xdr:row>0</xdr:row>
      <xdr:rowOff>19050</xdr:rowOff>
    </xdr:from>
    <xdr:to>
      <xdr:col>9</xdr:col>
      <xdr:colOff>581017</xdr:colOff>
      <xdr:row>3</xdr:row>
      <xdr:rowOff>951</xdr:rowOff>
    </xdr:to>
    <xdr:pic>
      <xdr:nvPicPr>
        <xdr:cNvPr id="9" name="Picture 8">
          <a:extLst>
            <a:ext uri="{FF2B5EF4-FFF2-40B4-BE49-F238E27FC236}">
              <a16:creationId xmlns:a16="http://schemas.microsoft.com/office/drawing/2014/main" id="{9A98EFCA-26B6-4F11-BA1F-1C7B8BACD95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8440" b="20819"/>
        <a:stretch/>
      </xdr:blipFill>
      <xdr:spPr>
        <a:xfrm>
          <a:off x="11115675" y="19050"/>
          <a:ext cx="1529715"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J16"/>
  <sheetViews>
    <sheetView showGridLines="0" tabSelected="1" topLeftCell="A4" zoomScaleNormal="100" workbookViewId="0">
      <selection activeCell="F11" sqref="F11"/>
    </sheetView>
  </sheetViews>
  <sheetFormatPr defaultRowHeight="12.75" x14ac:dyDescent="0.35"/>
  <cols>
    <col min="1" max="1" width="47.1328125" customWidth="1"/>
    <col min="2" max="2" width="15.73046875" customWidth="1"/>
    <col min="3" max="3" width="20.1328125" bestFit="1" customWidth="1"/>
    <col min="4" max="4" width="17.86328125" customWidth="1"/>
    <col min="5" max="5" width="17.265625" customWidth="1"/>
    <col min="6" max="9" width="15.73046875" customWidth="1"/>
  </cols>
  <sheetData>
    <row r="2" spans="1:10" ht="17.25" x14ac:dyDescent="0.45">
      <c r="A2" s="6" t="s">
        <v>27</v>
      </c>
    </row>
    <row r="4" spans="1:10" ht="111.75" customHeight="1" x14ac:dyDescent="0.35">
      <c r="A4" s="25" t="s">
        <v>32</v>
      </c>
      <c r="B4" s="26"/>
      <c r="C4" s="26"/>
      <c r="D4" s="26"/>
      <c r="E4" s="26"/>
      <c r="F4" s="26"/>
      <c r="G4" s="26"/>
      <c r="H4" s="26"/>
      <c r="I4" s="26"/>
      <c r="J4" s="27"/>
    </row>
    <row r="5" spans="1:10" ht="8.25" customHeight="1" x14ac:dyDescent="0.35">
      <c r="A5" s="22"/>
      <c r="B5" s="22"/>
      <c r="C5" s="22"/>
      <c r="D5" s="22"/>
      <c r="E5" s="22"/>
      <c r="F5" s="22"/>
      <c r="G5" s="22"/>
      <c r="H5" s="22"/>
      <c r="I5" s="22"/>
      <c r="J5" s="22"/>
    </row>
    <row r="6" spans="1:10" ht="45.75" customHeight="1" thickBot="1" x14ac:dyDescent="0.4">
      <c r="A6" s="28" t="s">
        <v>33</v>
      </c>
      <c r="B6" s="29"/>
      <c r="C6" s="29"/>
      <c r="D6" s="29"/>
      <c r="E6" s="29"/>
      <c r="F6" s="29"/>
      <c r="G6" s="29"/>
      <c r="H6" s="29"/>
      <c r="I6" s="29"/>
      <c r="J6" s="30"/>
    </row>
    <row r="7" spans="1:10" ht="17.25" x14ac:dyDescent="0.45">
      <c r="A7" s="6"/>
      <c r="B7" s="7"/>
      <c r="C7" s="8"/>
      <c r="D7" s="7"/>
      <c r="E7" s="7"/>
      <c r="F7" s="7"/>
      <c r="G7" s="7"/>
      <c r="H7" s="7"/>
      <c r="I7" s="7"/>
      <c r="J7" s="7"/>
    </row>
    <row r="8" spans="1:10" ht="17.25" x14ac:dyDescent="0.45">
      <c r="A8" s="6" t="s">
        <v>11</v>
      </c>
      <c r="B8" s="7"/>
      <c r="C8" s="7"/>
      <c r="D8" s="7" t="s">
        <v>12</v>
      </c>
      <c r="E8" s="7"/>
      <c r="F8" s="7"/>
      <c r="G8" s="7"/>
      <c r="H8" s="7"/>
      <c r="I8" s="7"/>
      <c r="J8" s="7"/>
    </row>
    <row r="9" spans="1:10" ht="13.5" thickBot="1" x14ac:dyDescent="0.4">
      <c r="A9" s="7"/>
      <c r="B9" s="7"/>
      <c r="C9" s="7"/>
      <c r="D9" s="7"/>
      <c r="E9" s="7"/>
      <c r="F9" s="7"/>
      <c r="G9" s="7"/>
      <c r="H9" s="7"/>
      <c r="I9" s="7"/>
      <c r="J9" s="7"/>
    </row>
    <row r="10" spans="1:10" ht="13.15" x14ac:dyDescent="0.35">
      <c r="A10" s="19" t="s">
        <v>18</v>
      </c>
      <c r="B10" s="20" t="s">
        <v>28</v>
      </c>
      <c r="C10" s="20" t="s">
        <v>6</v>
      </c>
      <c r="D10" s="20" t="s">
        <v>5</v>
      </c>
      <c r="E10" s="20" t="s">
        <v>4</v>
      </c>
      <c r="F10" s="20" t="s">
        <v>0</v>
      </c>
      <c r="G10" s="20" t="s">
        <v>1</v>
      </c>
      <c r="H10" s="20" t="s">
        <v>2</v>
      </c>
      <c r="I10" s="7"/>
      <c r="J10" s="7"/>
    </row>
    <row r="11" spans="1:10" ht="13.5" thickBot="1" x14ac:dyDescent="0.4">
      <c r="A11" s="21" t="s">
        <v>14</v>
      </c>
      <c r="B11" s="13">
        <f>_xlfn.XLOOKUP(A11,Input!A17:A18,Input!C17:C18,"",0)</f>
        <v>98.42</v>
      </c>
      <c r="C11" s="16" t="s">
        <v>20</v>
      </c>
      <c r="D11" s="23"/>
      <c r="E11" s="14" t="s">
        <v>21</v>
      </c>
      <c r="F11" s="24">
        <v>45383</v>
      </c>
      <c r="G11" s="24">
        <v>45748</v>
      </c>
      <c r="H11" s="17">
        <f>IF(B11&lt;&gt;"",(D11*(G11-(F11-1))*B11/365),"")</f>
        <v>0</v>
      </c>
      <c r="I11" s="7" t="str">
        <f>IF(G11=DATE(2024,4,1),"Tariff Jan '24 - Mar '24 is only indicative","")</f>
        <v/>
      </c>
      <c r="J11" s="7"/>
    </row>
    <row r="12" spans="1:10" ht="13.15" x14ac:dyDescent="0.35">
      <c r="A12" s="9"/>
      <c r="B12" s="9"/>
      <c r="C12" s="10"/>
      <c r="D12" s="10"/>
      <c r="E12" s="9"/>
      <c r="F12" s="9"/>
      <c r="G12" s="11"/>
      <c r="H12" s="11"/>
      <c r="I12" s="9"/>
      <c r="J12" s="7"/>
    </row>
    <row r="13" spans="1:10" ht="13.5" thickBot="1" x14ac:dyDescent="0.4">
      <c r="A13" s="7"/>
      <c r="B13" s="7"/>
      <c r="C13" s="7"/>
      <c r="D13" s="7"/>
      <c r="E13" s="7"/>
      <c r="F13" s="7"/>
      <c r="G13" s="7"/>
      <c r="H13" s="7"/>
      <c r="I13" s="7"/>
      <c r="J13" s="7"/>
    </row>
    <row r="14" spans="1:10" ht="13.15" x14ac:dyDescent="0.35">
      <c r="A14" s="19" t="s">
        <v>8</v>
      </c>
      <c r="B14" s="20" t="s">
        <v>28</v>
      </c>
      <c r="C14" s="20" t="s">
        <v>6</v>
      </c>
      <c r="D14" s="20" t="s">
        <v>5</v>
      </c>
      <c r="E14" s="20" t="s">
        <v>4</v>
      </c>
      <c r="F14" s="20" t="s">
        <v>0</v>
      </c>
      <c r="G14" s="20" t="s">
        <v>1</v>
      </c>
      <c r="H14" s="20" t="s">
        <v>2</v>
      </c>
      <c r="I14" s="7"/>
      <c r="J14" s="7"/>
    </row>
    <row r="15" spans="1:10" ht="13.5" thickBot="1" x14ac:dyDescent="0.4">
      <c r="A15" s="21" t="s">
        <v>22</v>
      </c>
      <c r="B15" s="14">
        <f>_xlfn.XLOOKUP(A15,Input!A3:A9,Input!C3:C9,"",0)</f>
        <v>1910.73</v>
      </c>
      <c r="C15" s="16" t="str">
        <f>_xlfn.XLOOKUP(A15,Input!$A$3:$A$9,Input!$E$3:$E$9,"",0)</f>
        <v>€/MWh/h/year</v>
      </c>
      <c r="D15" s="23"/>
      <c r="E15" s="14" t="str">
        <f>_xlfn.XLOOKUP(A15,Input!$A$3:$A$9,Input!$F$3:$F$9,"",0)</f>
        <v>MWh/h/year</v>
      </c>
      <c r="F15" s="24"/>
      <c r="G15" s="24"/>
      <c r="H15" s="15">
        <f>IF(B15="",0,(D15*(G15-(F15-1))*B15/365))</f>
        <v>0</v>
      </c>
      <c r="I15" s="7"/>
      <c r="J15" s="7"/>
    </row>
    <row r="16" spans="1:10" ht="13.15" x14ac:dyDescent="0.35">
      <c r="A16" s="7"/>
      <c r="B16" s="7"/>
      <c r="C16" s="7"/>
      <c r="D16" s="7"/>
      <c r="E16" s="7"/>
      <c r="F16" s="7"/>
      <c r="G16" s="7"/>
      <c r="H16" s="7"/>
      <c r="I16" s="7"/>
      <c r="J16" s="7"/>
    </row>
  </sheetData>
  <sheetProtection algorithmName="SHA-512" hashValue="OtULq9wcaB09h/koFMaOvG0Ymu52LN+7kmbVsYPQQmXuvCfDecJpgNR+Jq8VC4omDn5wp9N3VUodWREg06IY5w==" saltValue="36OOltppaWaTpeg+n0Pj6Q==" spinCount="100000" sheet="1" selectLockedCells="1"/>
  <mergeCells count="2">
    <mergeCell ref="A4:J4"/>
    <mergeCell ref="A6:J6"/>
  </mergeCells>
  <phoneticPr fontId="3" type="noConversion"/>
  <dataValidations xWindow="899" yWindow="719" count="6">
    <dataValidation type="date" allowBlank="1" showInputMessage="1" showErrorMessage="1" sqref="H12" xr:uid="{00000000-0002-0000-0000-000000000000}">
      <formula1>40179</formula1>
      <formula2>40908</formula2>
    </dataValidation>
    <dataValidation type="date" allowBlank="1" showInputMessage="1" showErrorMessage="1" errorTitle="Tariffs 2010-2011" error="The tariff calculator can only calculate capacities for the tariff period 2010-2011" sqref="G12" xr:uid="{00000000-0002-0000-0000-000001000000}">
      <formula1>40179</formula1>
      <formula2>40908</formula2>
    </dataValidation>
    <dataValidation type="list" allowBlank="1" showInputMessage="1" showErrorMessage="1" sqref="A12" xr:uid="{00000000-0002-0000-0000-000003000000}">
      <formula1>Storage</formula1>
    </dataValidation>
    <dataValidation type="date" allowBlank="1" showInputMessage="1" showErrorMessage="1" errorTitle="Tariffs 2024" error="The tariff calculator can only calculate for the period 01/01/2024-31/12/2027" promptTitle="Tariff calculation 2024" prompt="please enter a startdate between 01/01/2024 and 31/12/2027 that falls before the enddate" sqref="F15" xr:uid="{00000000-0002-0000-0000-000004000000}">
      <formula1>45292</formula1>
      <formula2>46752</formula2>
    </dataValidation>
    <dataValidation type="date" allowBlank="1" showInputMessage="1" showErrorMessage="1" errorTitle="Tariffs 2024" error="The tariff calculator can only calculate for the period 01/01/2024-31/12/2027. _x000a_Enddate must be after startdate" promptTitle="Tariff calculation 2024" prompt="please enter an enddate between 01/01/2024 and 31/12/2027 that falls after the startdate" sqref="G15" xr:uid="{00000000-0002-0000-0000-000005000000}">
      <formula1>F15</formula1>
      <formula2>46752</formula2>
    </dataValidation>
    <dataValidation type="list" allowBlank="1" showInputMessage="1" showErrorMessage="1" errorTitle="Tariffs 2020" error="The tariff calculator can only calculate for the period 01/01/2020-31/12/2023. _x000a_Enddate must be after startdate" promptTitle="Tariff calculation 2023" prompt="please select an enddate" sqref="G11" xr:uid="{2C3F3609-92E0-446E-B7D5-B9FACB7B40C2}">
      <formula1>INDIRECT(SUBSTITUTE("_"&amp;TEXT($F$11,"dd/mm/yyyy"),"/","_"))</formula1>
    </dataValidation>
  </dataValidations>
  <pageMargins left="0.75" right="0.75" top="1" bottom="1" header="0.5" footer="0.5"/>
  <pageSetup paperSize="9" scale="83" orientation="landscape" r:id="rId1"/>
  <headerFooter alignWithMargins="0"/>
  <drawing r:id="rId2"/>
  <extLst>
    <ext xmlns:x14="http://schemas.microsoft.com/office/spreadsheetml/2009/9/main" uri="{CCE6A557-97BC-4b89-ADB6-D9C93CAAB3DF}">
      <x14:dataValidations xmlns:xm="http://schemas.microsoft.com/office/excel/2006/main" xWindow="899" yWindow="719" count="3">
        <x14:dataValidation type="list" allowBlank="1" showInputMessage="1" showErrorMessage="1" xr:uid="{9B183ABE-FDAF-448F-986F-C4023D81F538}">
          <x14:formula1>
            <xm:f>Input!$A$17:$A$18</xm:f>
          </x14:formula1>
          <xm:sqref>A11</xm:sqref>
        </x14:dataValidation>
        <x14:dataValidation type="list" allowBlank="1" showInputMessage="1" showErrorMessage="1" xr:uid="{A17818B2-5043-41B7-AA49-8F76DB2D0781}">
          <x14:formula1>
            <xm:f>Input!$A$2:$A$10</xm:f>
          </x14:formula1>
          <xm:sqref>A15</xm:sqref>
        </x14:dataValidation>
        <x14:dataValidation type="list" allowBlank="1" showInputMessage="1" showErrorMessage="1" errorTitle="Tariffs 2024" error="The tariff calculator can only calculate for the period 01/04/2024-31/12/2027" promptTitle="Tariff calculation 2024" prompt="please select a start date" xr:uid="{9D46FA4B-5CE9-44C2-963B-6921746973FB}">
          <x14:formula1>
            <xm:f>Input!$G$12:$G$15</xm:f>
          </x14:formula1>
          <xm:sqref>F11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42"/>
  <sheetViews>
    <sheetView workbookViewId="0">
      <selection activeCell="A23" sqref="A23"/>
    </sheetView>
  </sheetViews>
  <sheetFormatPr defaultRowHeight="12.75" x14ac:dyDescent="0.35"/>
  <cols>
    <col min="1" max="1" width="38.59765625" bestFit="1" customWidth="1"/>
    <col min="2" max="2" width="12.59765625" bestFit="1" customWidth="1"/>
    <col min="3" max="3" width="12.73046875" bestFit="1" customWidth="1"/>
    <col min="4" max="4" width="17.73046875" bestFit="1" customWidth="1"/>
    <col min="5" max="5" width="38.3984375" bestFit="1" customWidth="1"/>
    <col min="6" max="6" width="10.1328125" bestFit="1" customWidth="1"/>
    <col min="7" max="7" width="11.59765625" bestFit="1" customWidth="1"/>
    <col min="8" max="8" width="10.1328125" bestFit="1" customWidth="1"/>
    <col min="9" max="9" width="20.265625" bestFit="1" customWidth="1"/>
    <col min="10" max="10" width="12.73046875" bestFit="1" customWidth="1"/>
  </cols>
  <sheetData>
    <row r="1" spans="1:18" x14ac:dyDescent="0.35">
      <c r="D1" s="1"/>
      <c r="G1" s="5"/>
    </row>
    <row r="2" spans="1:18" x14ac:dyDescent="0.35">
      <c r="B2" s="1"/>
      <c r="C2" s="1" t="s">
        <v>17</v>
      </c>
      <c r="D2" s="1" t="s">
        <v>3</v>
      </c>
      <c r="G2" s="5"/>
    </row>
    <row r="3" spans="1:18" x14ac:dyDescent="0.35">
      <c r="A3" s="1" t="s">
        <v>15</v>
      </c>
      <c r="C3">
        <v>2388.41</v>
      </c>
      <c r="E3" s="1" t="s">
        <v>17</v>
      </c>
      <c r="F3" s="1" t="s">
        <v>30</v>
      </c>
      <c r="G3" s="5"/>
      <c r="H3" s="1"/>
      <c r="I3" s="1"/>
      <c r="J3" s="1"/>
      <c r="K3" s="1"/>
      <c r="L3" s="1"/>
      <c r="M3" s="1"/>
      <c r="N3" s="1"/>
      <c r="O3" s="1"/>
      <c r="P3" s="1"/>
      <c r="Q3" s="1"/>
      <c r="R3" s="1"/>
    </row>
    <row r="4" spans="1:18" x14ac:dyDescent="0.35">
      <c r="A4" s="1" t="s">
        <v>23</v>
      </c>
      <c r="C4">
        <v>2388.41</v>
      </c>
      <c r="E4" s="1" t="s">
        <v>17</v>
      </c>
      <c r="F4" s="1" t="s">
        <v>30</v>
      </c>
      <c r="G4" s="5"/>
      <c r="H4" s="1"/>
      <c r="I4" s="1"/>
      <c r="J4" s="1"/>
      <c r="K4" s="1"/>
      <c r="L4" s="1"/>
      <c r="M4" s="1"/>
      <c r="N4" s="1"/>
      <c r="O4" s="1"/>
      <c r="P4" s="1"/>
      <c r="Q4" s="1"/>
      <c r="R4" s="1"/>
    </row>
    <row r="5" spans="1:18" x14ac:dyDescent="0.35">
      <c r="A5" s="1" t="s">
        <v>22</v>
      </c>
      <c r="C5">
        <v>1910.73</v>
      </c>
      <c r="E5" s="1" t="s">
        <v>17</v>
      </c>
      <c r="F5" s="1" t="s">
        <v>30</v>
      </c>
      <c r="G5" s="5"/>
      <c r="H5" s="1"/>
      <c r="I5" s="1"/>
      <c r="J5" s="1"/>
      <c r="K5" s="1"/>
      <c r="L5" s="1"/>
      <c r="M5" s="1"/>
      <c r="N5" s="1"/>
      <c r="O5" s="1"/>
      <c r="P5" s="1"/>
      <c r="Q5" s="1"/>
    </row>
    <row r="6" spans="1:18" x14ac:dyDescent="0.35">
      <c r="A6" s="1" t="s">
        <v>19</v>
      </c>
      <c r="C6">
        <v>1449.08</v>
      </c>
      <c r="E6" s="1" t="s">
        <v>17</v>
      </c>
      <c r="F6" s="1" t="s">
        <v>30</v>
      </c>
      <c r="G6" s="5"/>
      <c r="H6" s="1"/>
      <c r="I6" s="1"/>
      <c r="J6" s="1"/>
      <c r="K6" s="1"/>
      <c r="L6" s="1"/>
      <c r="M6" s="1"/>
      <c r="N6" s="1"/>
      <c r="O6" s="1"/>
    </row>
    <row r="7" spans="1:18" x14ac:dyDescent="0.35">
      <c r="A7" s="1" t="s">
        <v>24</v>
      </c>
      <c r="C7">
        <v>1449.08</v>
      </c>
      <c r="E7" s="1" t="s">
        <v>17</v>
      </c>
      <c r="F7" s="1" t="s">
        <v>30</v>
      </c>
    </row>
    <row r="8" spans="1:18" x14ac:dyDescent="0.35">
      <c r="A8" s="1" t="s">
        <v>25</v>
      </c>
      <c r="C8">
        <v>1159.26</v>
      </c>
      <c r="E8" s="1" t="s">
        <v>17</v>
      </c>
      <c r="F8" s="1" t="s">
        <v>30</v>
      </c>
    </row>
    <row r="9" spans="1:18" x14ac:dyDescent="0.35">
      <c r="A9" s="1" t="s">
        <v>16</v>
      </c>
      <c r="C9">
        <v>1.28</v>
      </c>
      <c r="E9" s="1" t="s">
        <v>29</v>
      </c>
      <c r="F9" s="1" t="s">
        <v>31</v>
      </c>
    </row>
    <row r="10" spans="1:18" x14ac:dyDescent="0.35">
      <c r="A10" s="1"/>
      <c r="E10" s="1"/>
      <c r="F10" s="18"/>
      <c r="G10" s="18"/>
      <c r="H10" s="18"/>
    </row>
    <row r="11" spans="1:18" x14ac:dyDescent="0.35">
      <c r="F11" s="1" t="s">
        <v>26</v>
      </c>
      <c r="G11" s="5"/>
    </row>
    <row r="12" spans="1:18" x14ac:dyDescent="0.35">
      <c r="A12" s="1"/>
      <c r="B12" s="4"/>
      <c r="E12" s="4"/>
      <c r="F12" s="18"/>
      <c r="G12" s="18">
        <v>45383</v>
      </c>
      <c r="H12" s="18">
        <v>45748</v>
      </c>
      <c r="I12" s="18">
        <v>46113</v>
      </c>
      <c r="J12" s="18">
        <v>46478</v>
      </c>
    </row>
    <row r="13" spans="1:18" x14ac:dyDescent="0.35">
      <c r="B13" s="1" t="str">
        <f>""</f>
        <v/>
      </c>
      <c r="C13" t="str">
        <f>""</f>
        <v/>
      </c>
      <c r="D13" t="str">
        <f>""</f>
        <v/>
      </c>
      <c r="F13" s="18"/>
      <c r="G13" s="18">
        <v>45748</v>
      </c>
      <c r="H13" s="18">
        <v>46113</v>
      </c>
      <c r="I13" s="18">
        <v>46478</v>
      </c>
    </row>
    <row r="14" spans="1:18" ht="12" customHeight="1" x14ac:dyDescent="0.35">
      <c r="A14" s="1" t="s">
        <v>13</v>
      </c>
      <c r="B14" s="4"/>
      <c r="C14" s="1" t="s">
        <v>10</v>
      </c>
      <c r="G14" s="18">
        <v>46113</v>
      </c>
      <c r="H14" s="18">
        <v>46478</v>
      </c>
      <c r="K14" s="4"/>
    </row>
    <row r="15" spans="1:18" ht="12" customHeight="1" x14ac:dyDescent="0.35">
      <c r="A15" s="1" t="s">
        <v>9</v>
      </c>
      <c r="B15" s="4"/>
      <c r="C15" s="1" t="s">
        <v>7</v>
      </c>
      <c r="G15" s="18">
        <v>46478</v>
      </c>
      <c r="H15" s="18">
        <v>46752</v>
      </c>
      <c r="K15" s="4"/>
    </row>
    <row r="16" spans="1:18" ht="12" customHeight="1" x14ac:dyDescent="0.35">
      <c r="B16" t="str">
        <f>""</f>
        <v/>
      </c>
      <c r="C16" t="str">
        <f>""</f>
        <v/>
      </c>
      <c r="G16" s="5"/>
    </row>
    <row r="17" spans="1:13" ht="12" customHeight="1" x14ac:dyDescent="0.35">
      <c r="A17" s="1"/>
      <c r="B17" s="4"/>
      <c r="C17" s="4" t="str">
        <f>""</f>
        <v/>
      </c>
      <c r="D17" s="1"/>
      <c r="G17" s="5"/>
      <c r="K17" s="4"/>
    </row>
    <row r="18" spans="1:13" ht="12" customHeight="1" x14ac:dyDescent="0.35">
      <c r="A18" s="1" t="s">
        <v>14</v>
      </c>
      <c r="B18" s="2"/>
      <c r="C18" s="12">
        <v>98.42</v>
      </c>
      <c r="D18" s="1" t="s">
        <v>20</v>
      </c>
      <c r="E18" s="1"/>
      <c r="G18" s="5"/>
      <c r="K18" s="4"/>
    </row>
    <row r="19" spans="1:13" ht="12" customHeight="1" x14ac:dyDescent="0.35">
      <c r="E19" s="1"/>
      <c r="G19" s="5"/>
    </row>
    <row r="20" spans="1:13" ht="12" customHeight="1" x14ac:dyDescent="0.35">
      <c r="K20" s="2"/>
      <c r="M20" s="4"/>
    </row>
    <row r="21" spans="1:13" ht="12" customHeight="1" x14ac:dyDescent="0.35">
      <c r="M21" s="3"/>
    </row>
    <row r="22" spans="1:13" ht="12" customHeight="1" x14ac:dyDescent="0.35"/>
    <row r="23" spans="1:13" ht="12" customHeight="1" x14ac:dyDescent="0.35"/>
    <row r="24" spans="1:13" ht="12" customHeight="1" x14ac:dyDescent="0.35"/>
    <row r="25" spans="1:13" ht="12" customHeight="1" x14ac:dyDescent="0.35"/>
    <row r="26" spans="1:13" ht="12" customHeight="1" x14ac:dyDescent="0.35"/>
    <row r="27" spans="1:13" ht="12"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66DF95E579A48A05DB5C717AFF4C2" ma:contentTypeVersion="18" ma:contentTypeDescription="Create a new document." ma:contentTypeScope="" ma:versionID="f28dfd9aa7e5190309986f2bbb68d2cc">
  <xsd:schema xmlns:xsd="http://www.w3.org/2001/XMLSchema" xmlns:xs="http://www.w3.org/2001/XMLSchema" xmlns:p="http://schemas.microsoft.com/office/2006/metadata/properties" xmlns:ns2="ef1185c7-fd57-4fc7-891d-c5b3d0bc347f" xmlns:ns3="6426f1b9-572b-4b0f-a7df-4977a01c8c81" xmlns:ns4="1d633154-a09d-4d7e-822c-f130a6306b6b" targetNamespace="http://schemas.microsoft.com/office/2006/metadata/properties" ma:root="true" ma:fieldsID="57f71b7bced48040858cc9c4e76abd89" ns2:_="" ns3:_="" ns4:_="">
    <xsd:import namespace="ef1185c7-fd57-4fc7-891d-c5b3d0bc347f"/>
    <xsd:import namespace="6426f1b9-572b-4b0f-a7df-4977a01c8c81"/>
    <xsd:import namespace="1d633154-a09d-4d7e-822c-f130a6306b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element ref="ns4:SharedWithUsers" minOccurs="0"/>
                <xsd:element ref="ns4: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185c7-fd57-4fc7-891d-c5b3d0bc34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47c8aa0-0b1a-4dd4-ad61-798df82313f2"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26f1b9-572b-4b0f-a7df-4977a01c8c8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4f226cd-d6f1-40eb-9e6e-c0abf7c45867}" ma:internalName="TaxCatchAll" ma:showField="CatchAllData" ma:web="1d633154-a09d-4d7e-822c-f130a6306b6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633154-a09d-4d7e-822c-f130a6306b6b"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426f1b9-572b-4b0f-a7df-4977a01c8c81" xsi:nil="true"/>
    <lcf76f155ced4ddcb4097134ff3c332f xmlns="ef1185c7-fd57-4fc7-891d-c5b3d0bc347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5034FAE-14CC-4F88-97D5-28AA29446371}"/>
</file>

<file path=customXml/itemProps2.xml><?xml version="1.0" encoding="utf-8"?>
<ds:datastoreItem xmlns:ds="http://schemas.openxmlformats.org/officeDocument/2006/customXml" ds:itemID="{F1CB4341-AD49-4081-BEE2-96BC27FABC49}">
  <ds:schemaRefs>
    <ds:schemaRef ds:uri="http://schemas.microsoft.com/sharepoint/v3/contenttype/forms"/>
  </ds:schemaRefs>
</ds:datastoreItem>
</file>

<file path=customXml/itemProps3.xml><?xml version="1.0" encoding="utf-8"?>
<ds:datastoreItem xmlns:ds="http://schemas.openxmlformats.org/officeDocument/2006/customXml" ds:itemID="{C56E896E-D098-46D3-A21F-F2BF19893420}">
  <ds:schemaRefs>
    <ds:schemaRef ds:uri="http://schemas.microsoft.com/office/2006/metadata/properties"/>
    <ds:schemaRef ds:uri="http://schemas.microsoft.com/office/infopath/2007/PartnerControls"/>
    <ds:schemaRef ds:uri="6426f1b9-572b-4b0f-a7df-4977a01c8c81"/>
    <ds:schemaRef ds:uri="2d7233fa-e677-419a-85c5-c1c7c8cf77a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Storage</vt:lpstr>
      <vt:lpstr>Input</vt:lpstr>
      <vt:lpstr>_01_04_2021</vt:lpstr>
      <vt:lpstr>_01_04_2022</vt:lpstr>
      <vt:lpstr>_01_04_2023</vt:lpstr>
      <vt:lpstr>_01_04_2024</vt:lpstr>
      <vt:lpstr>_01_04_2025</vt:lpstr>
      <vt:lpstr>_01_04_2026</vt:lpstr>
      <vt:lpstr>_01_04_2027</vt:lpstr>
      <vt:lpstr>ConditionalInjectionCapacity</vt:lpstr>
      <vt:lpstr>ConditionalStorageVolume</vt:lpstr>
      <vt:lpstr>ConditionalWithdrawalCapacity</vt:lpstr>
      <vt:lpstr>FirmInjectionCapacity</vt:lpstr>
      <vt:lpstr>FirmStorageVolume</vt:lpstr>
      <vt:lpstr>FirmWithdrawalCapacity</vt:lpstr>
      <vt:lpstr>InjectionBoosterCapacity</vt:lpstr>
      <vt:lpstr>InjectionPriorityBoosterCapacity</vt:lpstr>
      <vt:lpstr>StandardUnits</vt:lpstr>
      <vt:lpstr>WithdrawalBoosterCapacity</vt:lpstr>
      <vt:lpstr>WithdrawalPriorityBoosterCapacity</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Renson Pierre-Nicolas</cp:lastModifiedBy>
  <cp:lastPrinted>2011-03-02T08:42:06Z</cp:lastPrinted>
  <dcterms:created xsi:type="dcterms:W3CDTF">2005-02-08T08:04:03Z</dcterms:created>
  <dcterms:modified xsi:type="dcterms:W3CDTF">2023-12-22T09:17:15Z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0x0101004A5CF408A30B494EB61946BF5CDE2C8D</vt:lpwstr>
  </property>
  <property fmtid="{D5CDD505-2E9C-101B-9397-08002B2CF9AE}" pid="3" name="MediaServiceImageTags">
    <vt:lpwstr/>
  </property>
</Properties>
</file>